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D:\Shoaib's data\DRC Sudan\D\DRC - Sudan\01. Procurements\2023\ITB\Tender Package ITB SDN-KRT-23-003 ES-CD\"/>
    </mc:Choice>
  </mc:AlternateContent>
  <xr:revisionPtr revIDLastSave="0" documentId="13_ncr:1_{751FB271-B185-431C-A21B-6AF8B2566D02}" xr6:coauthVersionLast="36" xr6:coauthVersionMax="47" xr10:uidLastSave="{00000000-0000-0000-0000-000000000000}"/>
  <bookViews>
    <workbookView xWindow="-110" yWindow="-110" windowWidth="19420" windowHeight="10300" xr2:uid="{00000000-000D-0000-FFFF-FFFF00000000}"/>
  </bookViews>
  <sheets>
    <sheet name="Annex A.1 Bid Form (Technical) " sheetId="1" r:id="rId1"/>
    <sheet name="Annex A.2  Bid Form (Financial)" sheetId="2" r:id="rId2"/>
  </sheets>
  <definedNames>
    <definedName name="_xlnm._FilterDatabase" localSheetId="0" hidden="1">'Annex A.1 Bid Form (Technical) '!$A$3:$M$12</definedName>
    <definedName name="_xlnm.Print_Area" localSheetId="0">'Annex A.1 Bid Form (Technical) '!$A$1:$L$25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 r="D1" i="2"/>
  <c r="B12" i="2"/>
  <c r="B11" i="2"/>
  <c r="B10" i="2"/>
  <c r="B9" i="2"/>
  <c r="B8" i="2"/>
  <c r="B7" i="2"/>
  <c r="B6" i="2"/>
  <c r="B5" i="2"/>
  <c r="B4" i="2"/>
  <c r="B3" i="2"/>
  <c r="G12" i="2" l="1"/>
  <c r="G11" i="2"/>
  <c r="F11" i="2"/>
  <c r="G6" i="2" l="1"/>
  <c r="F6" i="2"/>
  <c r="E6" i="2"/>
  <c r="D6" i="2"/>
  <c r="C6" i="2"/>
  <c r="E12" i="2" l="1"/>
  <c r="E11" i="2"/>
  <c r="A12" i="2"/>
  <c r="A11" i="2"/>
  <c r="D11" i="2"/>
  <c r="C11" i="2"/>
  <c r="H9" i="1"/>
  <c r="H8" i="1"/>
  <c r="C4" i="2" l="1"/>
  <c r="H10" i="1" l="1"/>
  <c r="C12" i="2"/>
  <c r="D12" i="2"/>
  <c r="F12" i="2"/>
  <c r="A10" i="2"/>
  <c r="C10" i="2"/>
  <c r="D10" i="2"/>
  <c r="E10" i="2"/>
  <c r="F10" i="2"/>
  <c r="G10" i="2"/>
  <c r="C9" i="2"/>
  <c r="A9" i="2"/>
  <c r="A8" i="2"/>
  <c r="D9" i="2"/>
  <c r="E9" i="2"/>
  <c r="F9" i="2"/>
  <c r="H7" i="1" l="1"/>
  <c r="H4" i="1"/>
  <c r="H5" i="1"/>
  <c r="C8" i="2"/>
  <c r="D8" i="2"/>
  <c r="E8" i="2"/>
  <c r="F8" i="2"/>
  <c r="G8" i="2"/>
  <c r="G4" i="2" l="1"/>
  <c r="G5" i="2"/>
  <c r="G7" i="2"/>
  <c r="A20" i="2" l="1"/>
  <c r="D5" i="2" l="1"/>
  <c r="E5" i="2"/>
  <c r="F5" i="2"/>
  <c r="D7" i="2"/>
  <c r="E7" i="2"/>
  <c r="F7" i="2"/>
  <c r="F4" i="2"/>
  <c r="E4" i="2"/>
  <c r="C5" i="2" l="1"/>
  <c r="C7" i="2"/>
  <c r="D4" i="2" l="1"/>
  <c r="A5" i="2"/>
  <c r="A7" i="2"/>
  <c r="A4" i="2"/>
  <c r="J13" i="2"/>
  <c r="J15" i="2" s="1"/>
  <c r="D18" i="2"/>
  <c r="D17" i="2"/>
</calcChain>
</file>

<file path=xl/sharedStrings.xml><?xml version="1.0" encoding="utf-8"?>
<sst xmlns="http://schemas.openxmlformats.org/spreadsheetml/2006/main" count="116" uniqueCount="79">
  <si>
    <t xml:space="preserve">Annex A.1 Bid Form (Technical) </t>
  </si>
  <si>
    <t>DRC to complete</t>
  </si>
  <si>
    <t>Bidder to complete</t>
  </si>
  <si>
    <t>#</t>
  </si>
  <si>
    <t>Item/Milestone Required</t>
  </si>
  <si>
    <t>Specification</t>
  </si>
  <si>
    <t>Delivery Site</t>
  </si>
  <si>
    <t>Unit</t>
  </si>
  <si>
    <t xml:space="preserve">Estimated Quantity </t>
  </si>
  <si>
    <t>Quantity offered</t>
  </si>
  <si>
    <t>pcs</t>
  </si>
  <si>
    <t>Delivery time required (days after contract signature):</t>
  </si>
  <si>
    <t>7 days</t>
  </si>
  <si>
    <t>Delivery time offered (days after PO signature):</t>
  </si>
  <si>
    <t>Delivery Terms required (Add Incoterm if necessary):</t>
  </si>
  <si>
    <t>INCOTERMS 2020, DDP</t>
  </si>
  <si>
    <t>Delivery Terms offered (must include incoterm):</t>
  </si>
  <si>
    <t>Delivery Destination required:</t>
  </si>
  <si>
    <t>Delivery Destination offered:</t>
  </si>
  <si>
    <t>Minimum bid validity period required:</t>
  </si>
  <si>
    <t>90 days after closing of ITB</t>
  </si>
  <si>
    <t>Bid validity period offered:</t>
  </si>
  <si>
    <t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t>
  </si>
  <si>
    <t>Company Name:</t>
  </si>
  <si>
    <t>Contact Person:</t>
  </si>
  <si>
    <t>Address:</t>
  </si>
  <si>
    <t>Phone number:</t>
  </si>
  <si>
    <t>Email Address:</t>
  </si>
  <si>
    <t xml:space="preserve">Date: </t>
  </si>
  <si>
    <t>Signed by a duly authorized company representative:</t>
  </si>
  <si>
    <t>Title:</t>
  </si>
  <si>
    <t>Print Name:</t>
  </si>
  <si>
    <t xml:space="preserve">Stamp of company </t>
  </si>
  <si>
    <t>Annex A.2  Bid Form (Financial)</t>
  </si>
  <si>
    <t>Unit Price</t>
  </si>
  <si>
    <t xml:space="preserve">Total Price </t>
  </si>
  <si>
    <t>Total cost (including packing and delivery loading and unloading)</t>
  </si>
  <si>
    <t>Sub-total</t>
  </si>
  <si>
    <t>Any other costs (please specify)</t>
  </si>
  <si>
    <t>Currency of Tender:</t>
  </si>
  <si>
    <t>Currency of Bid:</t>
  </si>
  <si>
    <t>Date:</t>
  </si>
  <si>
    <t xml:space="preserve">االنوع: مشمع ذو شرائط وثقوب زرقاء ، مقاوم للماء ، ومقاوم للعفن ومقاوم للأشعة فوق البنفسجية ، مصنوع من ألياف البولي إيثيلين الأسود عالية الكثافة ، السداء × اللحمة ، مغلف على كلا الجانبين بطبقة من البولي إيثيلين منخفض الكثافة 
اللون: أبيض
الحجم: 4.00 × 6.00 م ± 1٪
الوزن الصافي: 2.70 كجم كحد أدنى
التعبئة: 5 قطع لكل طرد </t>
  </si>
  <si>
    <t>حصيرة للجدران / الجوانب (نوعية جيدة لعصا الخيزران للسقف)</t>
  </si>
  <si>
    <t xml:space="preserve">حبال تستخرج من اطارات العربات  (الاسم المحلي قرنق-جاميكا) </t>
  </si>
  <si>
    <t xml:space="preserve">Wood Saw
2 feet long stainless steel blade with smooth wooden handle </t>
  </si>
  <si>
    <t>منشارمن الخشب شفرة من الفولاذ المقاوم للصدأ بطول 2 قدم بمقبض خشبي أملس</t>
  </si>
  <si>
    <t xml:space="preserve">Shovel (Complete) heavy duty good quality </t>
  </si>
  <si>
    <t>مجرفة (كاملة) الثقيلة ذات نوعية جيدة الاسم المحلي كوريك</t>
  </si>
  <si>
    <t>لا يقل طوله عن 4.0 متر ، عصا من الخيزران (القطر 2 " من أعلى إلى أسفل ، تفاوت + - 2٪) للسقف المنحني  20 سم
يجب أن يكون الخيزران خاليًا من التعفن وهجوم الحشرات وتعفن الجيوب وأي أضرار ناتجة عن المناولة والمعالجةز</t>
  </si>
  <si>
    <t>لا يقل طوله عن 5.0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t>
  </si>
  <si>
    <t>SDG</t>
  </si>
  <si>
    <t>لا يقل طوله عن 2.5 متر ، أعمدة قصيرة جانبية / شعبة على شكل Y  (3 بوصات من أعلى إلى أسفل ، التفاوت + - 2٪)
يمكن أن يكون الخشب الصلب من شجرة بان أو سحاب أو بابانوس ، مقطوعا محليًا حديثا، مع لحاء غير مقطوع ، وخالي من التعفن و الحشرات ، وتلف جيوب أي أضرار ناتجة عن المناولة والمعالجة.</t>
  </si>
  <si>
    <t xml:space="preserve">Not less than 3.5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t>
  </si>
  <si>
    <t>لا يقل طوله عن 3.5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t>
  </si>
  <si>
    <t>Item</t>
  </si>
  <si>
    <t>Description Item</t>
  </si>
  <si>
    <t>التوصيف</t>
  </si>
  <si>
    <t>Sheba Poles</t>
  </si>
  <si>
    <t>Wooden Poles</t>
  </si>
  <si>
    <t xml:space="preserve"> Not less than 2.5 meter length, Side Short Poles/Sheba (Y pole) (3" dia top to bottom, tolerance +- 2%)
The hardwood can be of Ban, Sahab or babanus tree, fresh local harvest, with bark unstripped, free from decay, insect attack, rot pockets any damages caused by handling and processing. </t>
  </si>
  <si>
    <t xml:space="preserve">Not less than 5.0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t>
  </si>
  <si>
    <t>Bamboo Sticks</t>
  </si>
  <si>
    <t xml:space="preserve">Not less than 4.0 meter length, Bamboo Stick  (@ 2" dia top to bottom, tolerance +- 2%) for Curved Roof @ 20cm
Bamboo should free from decay, insect attack, rot pockets any damages caused by handling and processing. </t>
  </si>
  <si>
    <t>Plastic sheet</t>
  </si>
  <si>
    <t>Type: Tarpaulin with Blue strips and eyelets, waterproof, rotproof and UV-resistant Reinforced plastic tarpaulin, Made of woven high density black polyethylene (HDPE) fibers, warp x weft, laminated on both sides with low density polyethylene (LDPE) coating 
Colour: White
Size:4.00 x 6.00 m ±1%
Net Weight: minimum 2.70 kg</t>
  </si>
  <si>
    <t>Hazeer/Reed Rush</t>
  </si>
  <si>
    <t>Hazeer/Reed Rush Mat for walls/sides (Good quality for Bamboo Stick slice for Roof )</t>
  </si>
  <si>
    <t>Jamaica Rope</t>
  </si>
  <si>
    <t xml:space="preserve"> Locally Produced Rope (Jamica)</t>
  </si>
  <si>
    <t>Wood Saw</t>
  </si>
  <si>
    <t>Shovel</t>
  </si>
  <si>
    <t xml:space="preserve">Note As following "picture" Sample are required to be submitted with the bid </t>
  </si>
  <si>
    <t>Country of Origin</t>
  </si>
  <si>
    <t>Bundle</t>
  </si>
  <si>
    <t>Item/Milestone offered/Brand Name</t>
  </si>
  <si>
    <r>
      <rPr>
        <b/>
        <sz val="12"/>
        <color rgb="FFFF0000"/>
        <rFont val="Calibri"/>
        <family val="2"/>
        <scheme val="minor"/>
      </rPr>
      <t xml:space="preserve">ITB </t>
    </r>
    <r>
      <rPr>
        <b/>
        <sz val="12"/>
        <color theme="1"/>
        <rFont val="Calibri"/>
        <family val="2"/>
        <scheme val="minor"/>
      </rPr>
      <t>reference number: _SDN_KRT_2023_003 Emergency Shelter Kit-LOT.02-GOLO</t>
    </r>
  </si>
  <si>
    <t>GOLO-DRC Sudan, warehouse</t>
  </si>
  <si>
    <t>GOLO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</si>
</sst>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24"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font>
    <font>
      <sz val="8"/>
      <color theme="0"/>
      <name val="Calibri"/>
      <family val="2"/>
    </font>
    <font>
      <sz val="10"/>
      <color rgb="FF000000"/>
      <name val="Times New Roman"/>
      <family val="1"/>
    </font>
    <font>
      <b/>
      <sz val="11"/>
      <color theme="1"/>
      <name val="Calibri"/>
      <family val="2"/>
      <scheme val="minor"/>
    </font>
    <font>
      <b/>
      <sz val="12"/>
      <name val="Calibri"/>
      <family val="2"/>
    </font>
    <font>
      <b/>
      <sz val="11"/>
      <color rgb="FF444444"/>
      <name val="Calibri"/>
      <family val="2"/>
    </font>
    <font>
      <b/>
      <sz val="12"/>
      <color rgb="FF444444"/>
      <name val="Calibri"/>
      <family val="2"/>
    </font>
    <font>
      <b/>
      <sz val="11"/>
      <color rgb="FF0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s>
  <cellStyleXfs count="3">
    <xf numFmtId="0" fontId="0" fillId="0" borderId="0"/>
    <xf numFmtId="164" fontId="14" fillId="0" borderId="0" applyFont="0" applyFill="0" applyBorder="0" applyAlignment="0" applyProtection="0"/>
    <xf numFmtId="0" fontId="18" fillId="0" borderId="0"/>
  </cellStyleXfs>
  <cellXfs count="144">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5" fillId="4" borderId="7"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164" fontId="4" fillId="0" borderId="0" xfId="0" applyNumberFormat="1" applyFont="1"/>
    <xf numFmtId="0" fontId="1" fillId="0" borderId="12" xfId="0" applyFont="1" applyBorder="1" applyAlignment="1">
      <alignment horizontal="left" vertical="center" wrapText="1"/>
    </xf>
    <xf numFmtId="164" fontId="17" fillId="0" borderId="14"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6" fillId="2" borderId="15" xfId="0" applyFont="1" applyFill="1" applyBorder="1" applyAlignment="1">
      <alignment horizontal="center" vertical="center" wrapText="1"/>
    </xf>
    <xf numFmtId="0" fontId="20" fillId="0" borderId="12" xfId="2" applyFont="1" applyBorder="1" applyAlignment="1">
      <alignment vertical="top" wrapText="1"/>
    </xf>
    <xf numFmtId="0" fontId="21" fillId="0" borderId="0" xfId="0" applyFont="1" applyAlignment="1">
      <alignment vertical="top" wrapText="1"/>
    </xf>
    <xf numFmtId="0" fontId="20" fillId="0" borderId="12" xfId="2" applyFont="1" applyFill="1" applyBorder="1" applyAlignment="1">
      <alignment vertical="center" wrapText="1"/>
    </xf>
    <xf numFmtId="0" fontId="20" fillId="0" borderId="12" xfId="2" applyFont="1" applyBorder="1" applyAlignment="1">
      <alignment vertical="center" wrapText="1"/>
    </xf>
    <xf numFmtId="0" fontId="22" fillId="0" borderId="0" xfId="0" applyFont="1" applyAlignment="1">
      <alignment vertical="top" wrapText="1"/>
    </xf>
    <xf numFmtId="0" fontId="19" fillId="0" borderId="12" xfId="0" applyFont="1" applyBorder="1" applyAlignment="1">
      <alignment horizontal="right" vertical="top" wrapText="1"/>
    </xf>
    <xf numFmtId="0" fontId="19" fillId="0" borderId="12" xfId="0" applyFont="1" applyBorder="1" applyAlignment="1">
      <alignment horizontal="right" vertical="center" wrapText="1"/>
    </xf>
    <xf numFmtId="0" fontId="6" fillId="0" borderId="12" xfId="0" applyFont="1" applyBorder="1" applyAlignment="1">
      <alignment horizontal="right" vertical="center" wrapText="1"/>
    </xf>
    <xf numFmtId="0" fontId="6" fillId="0" borderId="12" xfId="0" applyFont="1" applyBorder="1" applyAlignment="1">
      <alignment horizontal="right" vertical="top" wrapText="1"/>
    </xf>
    <xf numFmtId="0" fontId="6" fillId="0" borderId="12" xfId="0" applyFont="1" applyFill="1" applyBorder="1" applyAlignment="1">
      <alignment horizontal="right" vertical="center" wrapText="1"/>
    </xf>
    <xf numFmtId="0" fontId="20" fillId="0" borderId="0" xfId="2" applyFont="1" applyBorder="1" applyAlignment="1">
      <alignment vertical="top" wrapText="1"/>
    </xf>
    <xf numFmtId="0" fontId="20" fillId="0" borderId="12" xfId="2" applyFont="1" applyFill="1" applyBorder="1" applyAlignment="1">
      <alignment vertical="top" wrapText="1"/>
    </xf>
    <xf numFmtId="0" fontId="6" fillId="0" borderId="15" xfId="0" applyFont="1" applyBorder="1" applyAlignment="1">
      <alignment horizontal="center" vertical="center" wrapText="1"/>
    </xf>
    <xf numFmtId="0" fontId="6" fillId="0" borderId="0" xfId="0" applyFont="1" applyBorder="1" applyAlignment="1">
      <alignment horizontal="center" vertical="center" wrapText="1"/>
    </xf>
    <xf numFmtId="0" fontId="6" fillId="2" borderId="13" xfId="0" applyFont="1" applyFill="1" applyBorder="1" applyAlignment="1">
      <alignment horizontal="center" vertical="top" wrapText="1"/>
    </xf>
    <xf numFmtId="0" fontId="1" fillId="0" borderId="12" xfId="0" applyFont="1" applyBorder="1" applyAlignment="1">
      <alignment horizontal="left" vertical="top" wrapText="1"/>
    </xf>
    <xf numFmtId="0" fontId="6" fillId="2" borderId="16" xfId="0" applyFont="1" applyFill="1" applyBorder="1" applyAlignment="1">
      <alignment horizontal="center" vertical="center"/>
    </xf>
    <xf numFmtId="0" fontId="4" fillId="3" borderId="0" xfId="0" applyFont="1" applyFill="1" applyAlignment="1">
      <alignment horizontal="center"/>
    </xf>
    <xf numFmtId="0" fontId="8" fillId="3" borderId="2" xfId="0" applyFont="1" applyFill="1" applyBorder="1" applyAlignment="1">
      <alignment vertical="center"/>
    </xf>
    <xf numFmtId="0" fontId="11" fillId="2" borderId="15" xfId="0" applyFont="1" applyFill="1" applyBorder="1" applyAlignment="1">
      <alignment horizontal="center" vertical="center" wrapText="1"/>
    </xf>
    <xf numFmtId="0" fontId="8" fillId="0" borderId="15" xfId="0" applyFont="1" applyBorder="1" applyAlignment="1">
      <alignment horizontal="left" vertical="center" wrapText="1"/>
    </xf>
    <xf numFmtId="0" fontId="8" fillId="0" borderId="12" xfId="0" applyFont="1" applyBorder="1" applyAlignment="1">
      <alignment horizontal="center" vertical="center" wrapText="1"/>
    </xf>
    <xf numFmtId="3" fontId="8" fillId="0" borderId="12" xfId="0" applyNumberFormat="1" applyFont="1" applyBorder="1" applyAlignment="1">
      <alignment horizontal="center" vertical="center" wrapText="1"/>
    </xf>
    <xf numFmtId="164" fontId="16" fillId="0" borderId="12" xfId="1" applyFont="1" applyFill="1" applyBorder="1" applyAlignment="1">
      <alignment horizontal="center" vertical="center"/>
    </xf>
    <xf numFmtId="164" fontId="16" fillId="0" borderId="12" xfId="1" applyFont="1" applyFill="1" applyBorder="1" applyAlignment="1">
      <alignment vertical="center"/>
    </xf>
    <xf numFmtId="3" fontId="23" fillId="0" borderId="12" xfId="2" applyNumberFormat="1" applyFont="1" applyBorder="1" applyAlignment="1">
      <alignment horizontal="center" vertical="center"/>
    </xf>
    <xf numFmtId="0" fontId="6" fillId="0" borderId="12" xfId="0" applyFont="1" applyBorder="1" applyAlignment="1">
      <alignment horizontal="center" vertical="center" wrapText="1"/>
    </xf>
    <xf numFmtId="164" fontId="17" fillId="0" borderId="14"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2" borderId="11" xfId="0" applyFont="1" applyFill="1" applyBorder="1" applyAlignment="1">
      <alignment vertical="center" wrapText="1"/>
    </xf>
    <xf numFmtId="0" fontId="6" fillId="2" borderId="15" xfId="0" applyFont="1" applyFill="1" applyBorder="1" applyAlignment="1">
      <alignment vertical="center" wrapText="1"/>
    </xf>
    <xf numFmtId="0" fontId="6" fillId="2" borderId="12" xfId="0" applyFont="1" applyFill="1" applyBorder="1" applyAlignment="1">
      <alignment vertical="center" wrapText="1"/>
    </xf>
    <xf numFmtId="0" fontId="6" fillId="2" borderId="19" xfId="0" applyFont="1" applyFill="1" applyBorder="1" applyAlignment="1">
      <alignment vertical="center" wrapText="1"/>
    </xf>
    <xf numFmtId="0" fontId="6" fillId="2" borderId="36" xfId="0" applyFont="1" applyFill="1" applyBorder="1" applyAlignment="1">
      <alignment vertical="center" wrapText="1"/>
    </xf>
    <xf numFmtId="0" fontId="6" fillId="2" borderId="20" xfId="0" applyFont="1" applyFill="1" applyBorder="1" applyAlignment="1">
      <alignment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1" fillId="2" borderId="19" xfId="0" applyFont="1" applyFill="1" applyBorder="1" applyAlignment="1">
      <alignment vertical="center" wrapText="1"/>
    </xf>
    <xf numFmtId="0" fontId="11" fillId="2" borderId="36"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2" fillId="0" borderId="12" xfId="0" applyFont="1" applyBorder="1" applyAlignment="1">
      <alignment horizontal="left" vertical="center" wrapText="1"/>
    </xf>
    <xf numFmtId="0" fontId="8" fillId="3" borderId="1" xfId="0" applyFont="1" applyFill="1" applyBorder="1" applyAlignment="1">
      <alignment horizontal="center" vertical="center"/>
    </xf>
    <xf numFmtId="0" fontId="11" fillId="2" borderId="11" xfId="0" applyFont="1" applyFill="1" applyBorder="1" applyAlignment="1">
      <alignment vertical="center" wrapText="1"/>
    </xf>
    <xf numFmtId="0" fontId="11" fillId="2" borderId="15"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10" fillId="4" borderId="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cellXfs>
  <cellStyles count="3">
    <cellStyle name="Comma [0]" xfId="1" builtinId="6"/>
    <cellStyle name="Normal" xfId="0" builtinId="0"/>
    <cellStyle name="Normal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 Id="rId9" Type="http://schemas.openxmlformats.org/officeDocument/2006/relationships/image" Target="../media/image9.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1</xdr:col>
      <xdr:colOff>411482</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twoCellAnchor editAs="oneCell">
    <xdr:from>
      <xdr:col>11</xdr:col>
      <xdr:colOff>-1</xdr:colOff>
      <xdr:row>4</xdr:row>
      <xdr:rowOff>7938</xdr:rowOff>
    </xdr:from>
    <xdr:to>
      <xdr:col>12</xdr:col>
      <xdr:colOff>11111</xdr:colOff>
      <xdr:row>4</xdr:row>
      <xdr:rowOff>1198562</xdr:rowOff>
    </xdr:to>
    <xdr:pic>
      <xdr:nvPicPr>
        <xdr:cNvPr id="5" name="Picture 4">
          <a:extLst>
            <a:ext uri="{FF2B5EF4-FFF2-40B4-BE49-F238E27FC236}">
              <a16:creationId xmlns:a16="http://schemas.microsoft.com/office/drawing/2014/main" id="{3F23C890-C94C-49A8-85F1-9705BB66E6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12062" y="2667001"/>
          <a:ext cx="1849437" cy="1190624"/>
        </a:xfrm>
        <a:prstGeom prst="rect">
          <a:avLst/>
        </a:prstGeom>
      </xdr:spPr>
    </xdr:pic>
    <xdr:clientData/>
  </xdr:twoCellAnchor>
  <xdr:twoCellAnchor editAs="oneCell">
    <xdr:from>
      <xdr:col>11</xdr:col>
      <xdr:colOff>31750</xdr:colOff>
      <xdr:row>6</xdr:row>
      <xdr:rowOff>0</xdr:rowOff>
    </xdr:from>
    <xdr:to>
      <xdr:col>12</xdr:col>
      <xdr:colOff>15875</xdr:colOff>
      <xdr:row>7</xdr:row>
      <xdr:rowOff>11113</xdr:rowOff>
    </xdr:to>
    <xdr:pic>
      <xdr:nvPicPr>
        <xdr:cNvPr id="6" name="Picture 5">
          <a:extLst>
            <a:ext uri="{FF2B5EF4-FFF2-40B4-BE49-F238E27FC236}">
              <a16:creationId xmlns:a16="http://schemas.microsoft.com/office/drawing/2014/main" id="{711E0C6F-1D06-478D-88B7-5505663F6B2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002500" y="5080000"/>
          <a:ext cx="1825625" cy="976313"/>
        </a:xfrm>
        <a:prstGeom prst="rect">
          <a:avLst/>
        </a:prstGeom>
      </xdr:spPr>
    </xdr:pic>
    <xdr:clientData/>
  </xdr:twoCellAnchor>
  <xdr:oneCellAnchor>
    <xdr:from>
      <xdr:col>11</xdr:col>
      <xdr:colOff>7938</xdr:colOff>
      <xdr:row>7</xdr:row>
      <xdr:rowOff>47625</xdr:rowOff>
    </xdr:from>
    <xdr:ext cx="1801812" cy="1525764"/>
    <xdr:pic>
      <xdr:nvPicPr>
        <xdr:cNvPr id="7" name="Picture 6">
          <a:extLst>
            <a:ext uri="{FF2B5EF4-FFF2-40B4-BE49-F238E27FC236}">
              <a16:creationId xmlns:a16="http://schemas.microsoft.com/office/drawing/2014/main" id="{00F8847C-0744-45F3-B7B5-FAFD07874AC5}"/>
            </a:ext>
          </a:extLst>
        </xdr:cNvPr>
        <xdr:cNvPicPr>
          <a:picLocks noChangeAspect="1"/>
        </xdr:cNvPicPr>
      </xdr:nvPicPr>
      <xdr:blipFill>
        <a:blip xmlns:r="http://schemas.openxmlformats.org/officeDocument/2006/relationships" r:embed="rId4"/>
        <a:stretch>
          <a:fillRect/>
        </a:stretch>
      </xdr:blipFill>
      <xdr:spPr>
        <a:xfrm>
          <a:off x="19978688" y="6096000"/>
          <a:ext cx="1801812" cy="1525764"/>
        </a:xfrm>
        <a:prstGeom prst="rect">
          <a:avLst/>
        </a:prstGeom>
      </xdr:spPr>
    </xdr:pic>
    <xdr:clientData/>
  </xdr:oneCellAnchor>
  <xdr:twoCellAnchor editAs="oneCell">
    <xdr:from>
      <xdr:col>11</xdr:col>
      <xdr:colOff>0</xdr:colOff>
      <xdr:row>11</xdr:row>
      <xdr:rowOff>39691</xdr:rowOff>
    </xdr:from>
    <xdr:to>
      <xdr:col>11</xdr:col>
      <xdr:colOff>1798637</xdr:colOff>
      <xdr:row>11</xdr:row>
      <xdr:rowOff>677867</xdr:rowOff>
    </xdr:to>
    <xdr:pic>
      <xdr:nvPicPr>
        <xdr:cNvPr id="9" name="Picture 8">
          <a:extLst>
            <a:ext uri="{FF2B5EF4-FFF2-40B4-BE49-F238E27FC236}">
              <a16:creationId xmlns:a16="http://schemas.microsoft.com/office/drawing/2014/main" id="{8B74445B-2BD2-4EF1-A23C-3958BF0EDB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rot="5400000">
          <a:off x="20554155" y="9902036"/>
          <a:ext cx="635001" cy="1801812"/>
        </a:xfrm>
        <a:prstGeom prst="rect">
          <a:avLst/>
        </a:prstGeom>
      </xdr:spPr>
    </xdr:pic>
    <xdr:clientData/>
  </xdr:twoCellAnchor>
  <xdr:twoCellAnchor editAs="oneCell">
    <xdr:from>
      <xdr:col>11</xdr:col>
      <xdr:colOff>-1</xdr:colOff>
      <xdr:row>10</xdr:row>
      <xdr:rowOff>23812</xdr:rowOff>
    </xdr:from>
    <xdr:to>
      <xdr:col>12</xdr:col>
      <xdr:colOff>26986</xdr:colOff>
      <xdr:row>11</xdr:row>
      <xdr:rowOff>26987</xdr:rowOff>
    </xdr:to>
    <xdr:pic>
      <xdr:nvPicPr>
        <xdr:cNvPr id="10" name="Picture 9">
          <a:extLst>
            <a:ext uri="{FF2B5EF4-FFF2-40B4-BE49-F238E27FC236}">
              <a16:creationId xmlns:a16="http://schemas.microsoft.com/office/drawing/2014/main" id="{E0030BC5-0189-416C-9A9B-80A67FACB269}"/>
            </a:ext>
          </a:extLst>
        </xdr:cNvPr>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5400000">
          <a:off x="19895343" y="9338469"/>
          <a:ext cx="793750" cy="1865312"/>
        </a:xfrm>
        <a:prstGeom prst="rect">
          <a:avLst/>
        </a:prstGeom>
      </xdr:spPr>
    </xdr:pic>
    <xdr:clientData/>
  </xdr:twoCellAnchor>
  <xdr:twoCellAnchor editAs="oneCell">
    <xdr:from>
      <xdr:col>11</xdr:col>
      <xdr:colOff>0</xdr:colOff>
      <xdr:row>9</xdr:row>
      <xdr:rowOff>63499</xdr:rowOff>
    </xdr:from>
    <xdr:to>
      <xdr:col>11</xdr:col>
      <xdr:colOff>1825625</xdr:colOff>
      <xdr:row>9</xdr:row>
      <xdr:rowOff>965199</xdr:rowOff>
    </xdr:to>
    <xdr:pic>
      <xdr:nvPicPr>
        <xdr:cNvPr id="11" name="Picture 10">
          <a:extLst>
            <a:ext uri="{FF2B5EF4-FFF2-40B4-BE49-F238E27FC236}">
              <a16:creationId xmlns:a16="http://schemas.microsoft.com/office/drawing/2014/main" id="{D4896959-04CF-45CE-B910-5E09D645319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9954875" y="8635999"/>
          <a:ext cx="1825625" cy="904875"/>
        </a:xfrm>
        <a:prstGeom prst="rect">
          <a:avLst/>
        </a:prstGeom>
      </xdr:spPr>
    </xdr:pic>
    <xdr:clientData/>
  </xdr:twoCellAnchor>
  <xdr:twoCellAnchor editAs="oneCell">
    <xdr:from>
      <xdr:col>11</xdr:col>
      <xdr:colOff>0</xdr:colOff>
      <xdr:row>5</xdr:row>
      <xdr:rowOff>0</xdr:rowOff>
    </xdr:from>
    <xdr:to>
      <xdr:col>12</xdr:col>
      <xdr:colOff>15876</xdr:colOff>
      <xdr:row>5</xdr:row>
      <xdr:rowOff>1267531</xdr:rowOff>
    </xdr:to>
    <xdr:pic>
      <xdr:nvPicPr>
        <xdr:cNvPr id="12" name="Picture 11">
          <a:extLst>
            <a:ext uri="{FF2B5EF4-FFF2-40B4-BE49-F238E27FC236}">
              <a16:creationId xmlns:a16="http://schemas.microsoft.com/office/drawing/2014/main" id="{DBE1D606-30F1-4E7F-B0AC-8A5530CF1E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970750" y="3770313"/>
          <a:ext cx="1857376" cy="1270706"/>
        </a:xfrm>
        <a:prstGeom prst="rect">
          <a:avLst/>
        </a:prstGeom>
      </xdr:spPr>
    </xdr:pic>
    <xdr:clientData/>
  </xdr:twoCellAnchor>
  <xdr:twoCellAnchor editAs="oneCell">
    <xdr:from>
      <xdr:col>11</xdr:col>
      <xdr:colOff>39688</xdr:colOff>
      <xdr:row>3</xdr:row>
      <xdr:rowOff>39687</xdr:rowOff>
    </xdr:from>
    <xdr:to>
      <xdr:col>11</xdr:col>
      <xdr:colOff>1820863</xdr:colOff>
      <xdr:row>3</xdr:row>
      <xdr:rowOff>1020762</xdr:rowOff>
    </xdr:to>
    <xdr:pic>
      <xdr:nvPicPr>
        <xdr:cNvPr id="13" name="Picture 12">
          <a:extLst>
            <a:ext uri="{FF2B5EF4-FFF2-40B4-BE49-F238E27FC236}">
              <a16:creationId xmlns:a16="http://schemas.microsoft.com/office/drawing/2014/main" id="{D349B3A8-1F26-46BC-8966-43477C1014C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9399251" y="1619250"/>
          <a:ext cx="1778000" cy="984250"/>
        </a:xfrm>
        <a:prstGeom prst="rect">
          <a:avLst/>
        </a:prstGeom>
      </xdr:spPr>
    </xdr:pic>
    <xdr:clientData/>
  </xdr:twoCellAnchor>
  <xdr:twoCellAnchor editAs="oneCell">
    <xdr:from>
      <xdr:col>11</xdr:col>
      <xdr:colOff>0</xdr:colOff>
      <xdr:row>8</xdr:row>
      <xdr:rowOff>0</xdr:rowOff>
    </xdr:from>
    <xdr:to>
      <xdr:col>12</xdr:col>
      <xdr:colOff>0</xdr:colOff>
      <xdr:row>9</xdr:row>
      <xdr:rowOff>50799</xdr:rowOff>
    </xdr:to>
    <xdr:pic>
      <xdr:nvPicPr>
        <xdr:cNvPr id="14" name="Picture 13">
          <a:extLst>
            <a:ext uri="{FF2B5EF4-FFF2-40B4-BE49-F238E27FC236}">
              <a16:creationId xmlns:a16="http://schemas.microsoft.com/office/drawing/2014/main" id="{E82B6C06-6941-4F06-8B4A-96B97F82E96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9970750" y="7675563"/>
          <a:ext cx="1841500" cy="9445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398272</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tabSelected="1" view="pageBreakPreview" zoomScale="80" zoomScaleNormal="58" zoomScaleSheetLayoutView="80" workbookViewId="0">
      <selection activeCell="H7" sqref="H7:I7"/>
    </sheetView>
  </sheetViews>
  <sheetFormatPr defaultColWidth="8.81640625" defaultRowHeight="13" x14ac:dyDescent="0.3"/>
  <cols>
    <col min="1" max="1" width="6.453125" style="4" customWidth="1"/>
    <col min="2" max="2" width="17.7265625" style="4" customWidth="1"/>
    <col min="3" max="3" width="66.453125" style="4" customWidth="1"/>
    <col min="4" max="4" width="58.90625" style="4" customWidth="1"/>
    <col min="5" max="5" width="13.81640625" style="4" customWidth="1"/>
    <col min="6" max="6" width="10.453125" style="4" customWidth="1"/>
    <col min="7" max="7" width="29" style="4" customWidth="1"/>
    <col min="8" max="8" width="20.1796875" style="4" customWidth="1"/>
    <col min="9" max="9" width="23" style="4" customWidth="1"/>
    <col min="10" max="10" width="17" style="4" customWidth="1"/>
    <col min="11" max="11" width="14.08984375" style="4" customWidth="1"/>
    <col min="12" max="12" width="26.36328125" style="4" customWidth="1"/>
    <col min="13" max="16384" width="8.81640625" style="4"/>
  </cols>
  <sheetData>
    <row r="1" spans="1:14" ht="47" thickBot="1" x14ac:dyDescent="0.4">
      <c r="A1" s="1"/>
      <c r="B1" s="1"/>
      <c r="C1" s="2"/>
      <c r="D1" s="93" t="s">
        <v>76</v>
      </c>
      <c r="E1" s="93"/>
      <c r="F1" s="93"/>
      <c r="G1" s="93"/>
      <c r="H1" s="93"/>
      <c r="I1" s="93"/>
      <c r="J1" s="94"/>
      <c r="K1" s="3" t="s">
        <v>0</v>
      </c>
      <c r="L1" s="3"/>
    </row>
    <row r="2" spans="1:14" ht="15.5" x14ac:dyDescent="0.3">
      <c r="A2" s="95" t="s">
        <v>1</v>
      </c>
      <c r="B2" s="96"/>
      <c r="C2" s="97"/>
      <c r="D2" s="97"/>
      <c r="E2" s="98"/>
      <c r="F2" s="98"/>
      <c r="G2" s="99"/>
      <c r="H2" s="5"/>
      <c r="I2" s="98" t="s">
        <v>2</v>
      </c>
      <c r="J2" s="100"/>
      <c r="K2" s="100"/>
      <c r="L2" s="101"/>
    </row>
    <row r="3" spans="1:14" ht="62" x14ac:dyDescent="0.3">
      <c r="A3" s="6" t="s">
        <v>3</v>
      </c>
      <c r="B3" s="41" t="s">
        <v>55</v>
      </c>
      <c r="C3" s="7" t="s">
        <v>56</v>
      </c>
      <c r="D3" s="25" t="s">
        <v>57</v>
      </c>
      <c r="E3" s="27" t="s">
        <v>6</v>
      </c>
      <c r="F3" s="27" t="s">
        <v>7</v>
      </c>
      <c r="G3" s="8" t="s">
        <v>8</v>
      </c>
      <c r="H3" s="102" t="s">
        <v>75</v>
      </c>
      <c r="I3" s="103"/>
      <c r="J3" s="7" t="s">
        <v>73</v>
      </c>
      <c r="K3" s="8" t="s">
        <v>9</v>
      </c>
      <c r="L3" s="56" t="s">
        <v>72</v>
      </c>
    </row>
    <row r="4" spans="1:14" ht="85" customHeight="1" x14ac:dyDescent="0.3">
      <c r="A4" s="34">
        <v>1</v>
      </c>
      <c r="B4" s="54" t="s">
        <v>58</v>
      </c>
      <c r="C4" s="42" t="s">
        <v>60</v>
      </c>
      <c r="D4" s="46" t="s">
        <v>52</v>
      </c>
      <c r="E4" s="25" t="s">
        <v>78</v>
      </c>
      <c r="F4" s="67" t="s">
        <v>10</v>
      </c>
      <c r="G4" s="65">
        <v>3200</v>
      </c>
      <c r="H4" s="69">
        <f>G4/4.5</f>
        <v>711.11111111111109</v>
      </c>
      <c r="I4" s="70"/>
      <c r="J4" s="19"/>
      <c r="K4" s="20"/>
      <c r="L4" s="20"/>
      <c r="N4" s="37"/>
    </row>
    <row r="5" spans="1:14" ht="103" customHeight="1" x14ac:dyDescent="0.3">
      <c r="A5" s="34">
        <v>2</v>
      </c>
      <c r="B5" s="54" t="s">
        <v>59</v>
      </c>
      <c r="C5" s="42" t="s">
        <v>61</v>
      </c>
      <c r="D5" s="46" t="s">
        <v>50</v>
      </c>
      <c r="E5" s="25" t="s">
        <v>78</v>
      </c>
      <c r="F5" s="67" t="s">
        <v>10</v>
      </c>
      <c r="G5" s="65">
        <v>6800</v>
      </c>
      <c r="H5" s="69">
        <f>G5/3</f>
        <v>2266.6666666666665</v>
      </c>
      <c r="I5" s="70"/>
      <c r="J5" s="19"/>
      <c r="K5" s="20"/>
      <c r="L5" s="20"/>
      <c r="N5" s="37"/>
    </row>
    <row r="6" spans="1:14" ht="103" customHeight="1" x14ac:dyDescent="0.3">
      <c r="A6" s="34">
        <v>3</v>
      </c>
      <c r="B6" s="55" t="s">
        <v>59</v>
      </c>
      <c r="C6" s="52" t="s">
        <v>53</v>
      </c>
      <c r="D6" s="46" t="s">
        <v>54</v>
      </c>
      <c r="E6" s="25" t="s">
        <v>78</v>
      </c>
      <c r="F6" s="67" t="s">
        <v>10</v>
      </c>
      <c r="G6" s="65">
        <v>6000</v>
      </c>
      <c r="H6" s="69"/>
      <c r="I6" s="70"/>
      <c r="J6" s="19"/>
      <c r="K6" s="20"/>
      <c r="L6" s="20"/>
      <c r="N6" s="37"/>
    </row>
    <row r="7" spans="1:14" ht="76" customHeight="1" x14ac:dyDescent="0.3">
      <c r="A7" s="34">
        <v>4</v>
      </c>
      <c r="B7" s="55" t="s">
        <v>62</v>
      </c>
      <c r="C7" s="43" t="s">
        <v>63</v>
      </c>
      <c r="D7" s="46" t="s">
        <v>49</v>
      </c>
      <c r="E7" s="25" t="s">
        <v>78</v>
      </c>
      <c r="F7" s="67" t="s">
        <v>10</v>
      </c>
      <c r="G7" s="65">
        <v>2400</v>
      </c>
      <c r="H7" s="69">
        <f>G7/9</f>
        <v>266.66666666666669</v>
      </c>
      <c r="I7" s="70"/>
      <c r="J7" s="19"/>
      <c r="K7" s="20"/>
      <c r="L7" s="20"/>
      <c r="N7" s="37"/>
    </row>
    <row r="8" spans="1:14" ht="128" customHeight="1" x14ac:dyDescent="0.3">
      <c r="A8" s="34">
        <v>5</v>
      </c>
      <c r="B8" s="54" t="s">
        <v>64</v>
      </c>
      <c r="C8" s="53" t="s">
        <v>65</v>
      </c>
      <c r="D8" s="50" t="s">
        <v>42</v>
      </c>
      <c r="E8" s="25" t="s">
        <v>78</v>
      </c>
      <c r="F8" s="67" t="s">
        <v>10</v>
      </c>
      <c r="G8" s="65">
        <v>2000</v>
      </c>
      <c r="H8" s="69">
        <f>G8/4.5</f>
        <v>444.44444444444446</v>
      </c>
      <c r="I8" s="70"/>
      <c r="J8" s="19"/>
      <c r="K8" s="20"/>
      <c r="L8" s="20"/>
      <c r="N8" s="37"/>
    </row>
    <row r="9" spans="1:14" ht="70.5" customHeight="1" x14ac:dyDescent="0.3">
      <c r="A9" s="34">
        <v>6</v>
      </c>
      <c r="B9" s="54" t="s">
        <v>66</v>
      </c>
      <c r="C9" s="45" t="s">
        <v>67</v>
      </c>
      <c r="D9" s="68" t="s">
        <v>43</v>
      </c>
      <c r="E9" s="25" t="s">
        <v>78</v>
      </c>
      <c r="F9" s="67" t="s">
        <v>74</v>
      </c>
      <c r="G9" s="66">
        <v>1200</v>
      </c>
      <c r="H9" s="69">
        <f>G9/4.5</f>
        <v>266.66666666666669</v>
      </c>
      <c r="I9" s="70"/>
      <c r="J9" s="19"/>
      <c r="K9" s="20"/>
      <c r="L9" s="20"/>
      <c r="N9" s="37"/>
    </row>
    <row r="10" spans="1:14" ht="85" customHeight="1" x14ac:dyDescent="0.3">
      <c r="A10" s="34">
        <v>7</v>
      </c>
      <c r="B10" s="54" t="s">
        <v>68</v>
      </c>
      <c r="C10" s="45" t="s">
        <v>69</v>
      </c>
      <c r="D10" s="49" t="s">
        <v>44</v>
      </c>
      <c r="E10" s="25" t="s">
        <v>78</v>
      </c>
      <c r="F10" s="67" t="s">
        <v>74</v>
      </c>
      <c r="G10" s="65">
        <v>800</v>
      </c>
      <c r="H10" s="69">
        <f>G10/4.5</f>
        <v>177.77777777777777</v>
      </c>
      <c r="I10" s="70"/>
      <c r="J10" s="19"/>
      <c r="K10" s="20"/>
      <c r="L10" s="20"/>
      <c r="N10" s="37"/>
    </row>
    <row r="11" spans="1:14" ht="62.5" customHeight="1" x14ac:dyDescent="0.3">
      <c r="A11" s="34">
        <v>8</v>
      </c>
      <c r="B11" s="54" t="s">
        <v>70</v>
      </c>
      <c r="C11" s="45" t="s">
        <v>45</v>
      </c>
      <c r="D11" s="49" t="s">
        <v>46</v>
      </c>
      <c r="E11" s="25" t="s">
        <v>78</v>
      </c>
      <c r="F11" s="67" t="s">
        <v>10</v>
      </c>
      <c r="G11" s="65">
        <v>400</v>
      </c>
      <c r="H11" s="39"/>
      <c r="I11" s="40"/>
      <c r="J11" s="19"/>
      <c r="K11" s="20"/>
      <c r="L11" s="20"/>
      <c r="N11" s="37"/>
    </row>
    <row r="12" spans="1:14" ht="58" customHeight="1" thickBot="1" x14ac:dyDescent="0.35">
      <c r="A12" s="34">
        <v>9</v>
      </c>
      <c r="B12" s="54" t="s">
        <v>71</v>
      </c>
      <c r="C12" s="44" t="s">
        <v>47</v>
      </c>
      <c r="D12" s="51" t="s">
        <v>48</v>
      </c>
      <c r="E12" s="25" t="s">
        <v>78</v>
      </c>
      <c r="F12" s="67" t="s">
        <v>10</v>
      </c>
      <c r="G12" s="65">
        <v>400</v>
      </c>
      <c r="H12" s="69"/>
      <c r="I12" s="70"/>
      <c r="J12" s="19"/>
      <c r="K12" s="20"/>
      <c r="L12" s="20"/>
      <c r="N12" s="37"/>
    </row>
    <row r="13" spans="1:14" ht="15.5" x14ac:dyDescent="0.3">
      <c r="A13" s="104" t="s">
        <v>1</v>
      </c>
      <c r="B13" s="100"/>
      <c r="C13" s="100"/>
      <c r="D13" s="100"/>
      <c r="E13" s="100"/>
      <c r="F13" s="100"/>
      <c r="G13" s="101"/>
      <c r="H13" s="104" t="s">
        <v>2</v>
      </c>
      <c r="I13" s="100"/>
      <c r="J13" s="100"/>
      <c r="K13" s="100"/>
      <c r="L13" s="101"/>
    </row>
    <row r="14" spans="1:14" ht="46.5" x14ac:dyDescent="0.3">
      <c r="A14" s="105" t="s">
        <v>11</v>
      </c>
      <c r="B14" s="106"/>
      <c r="C14" s="107"/>
      <c r="D14" s="81" t="s">
        <v>12</v>
      </c>
      <c r="E14" s="82"/>
      <c r="F14" s="82"/>
      <c r="G14" s="83"/>
      <c r="H14" s="9" t="s">
        <v>13</v>
      </c>
      <c r="I14" s="81"/>
      <c r="J14" s="82"/>
      <c r="K14" s="82"/>
      <c r="L14" s="83"/>
    </row>
    <row r="15" spans="1:14" ht="46.5" x14ac:dyDescent="0.3">
      <c r="A15" s="87" t="s">
        <v>14</v>
      </c>
      <c r="B15" s="88"/>
      <c r="C15" s="89"/>
      <c r="D15" s="81" t="s">
        <v>15</v>
      </c>
      <c r="E15" s="82"/>
      <c r="F15" s="82"/>
      <c r="G15" s="83"/>
      <c r="H15" s="9" t="s">
        <v>16</v>
      </c>
      <c r="I15" s="81"/>
      <c r="J15" s="82"/>
      <c r="K15" s="82"/>
      <c r="L15" s="83"/>
    </row>
    <row r="16" spans="1:14" ht="31" x14ac:dyDescent="0.3">
      <c r="A16" s="87" t="s">
        <v>17</v>
      </c>
      <c r="B16" s="88"/>
      <c r="C16" s="89"/>
      <c r="D16" s="81" t="s">
        <v>77</v>
      </c>
      <c r="E16" s="82"/>
      <c r="F16" s="82"/>
      <c r="G16" s="83"/>
      <c r="H16" s="9" t="s">
        <v>18</v>
      </c>
      <c r="I16" s="81"/>
      <c r="J16" s="82"/>
      <c r="K16" s="82"/>
      <c r="L16" s="83"/>
    </row>
    <row r="17" spans="1:12" ht="31.5" thickBot="1" x14ac:dyDescent="0.35">
      <c r="A17" s="90" t="s">
        <v>19</v>
      </c>
      <c r="B17" s="91"/>
      <c r="C17" s="92"/>
      <c r="D17" s="84" t="s">
        <v>20</v>
      </c>
      <c r="E17" s="85"/>
      <c r="F17" s="85"/>
      <c r="G17" s="86"/>
      <c r="H17" s="9" t="s">
        <v>21</v>
      </c>
      <c r="I17" s="81"/>
      <c r="J17" s="82"/>
      <c r="K17" s="82"/>
      <c r="L17" s="83"/>
    </row>
    <row r="18" spans="1:12" ht="45" customHeight="1" x14ac:dyDescent="0.3">
      <c r="A18" s="71" t="s">
        <v>22</v>
      </c>
      <c r="B18" s="72"/>
      <c r="C18" s="72"/>
      <c r="D18" s="72"/>
      <c r="E18" s="72"/>
      <c r="F18" s="72"/>
      <c r="G18" s="73"/>
      <c r="H18" s="10" t="s">
        <v>23</v>
      </c>
      <c r="I18" s="81"/>
      <c r="J18" s="82"/>
      <c r="K18" s="82"/>
      <c r="L18" s="83"/>
    </row>
    <row r="19" spans="1:12" ht="39" customHeight="1" x14ac:dyDescent="0.3">
      <c r="A19" s="74"/>
      <c r="B19" s="75"/>
      <c r="C19" s="76"/>
      <c r="D19" s="76"/>
      <c r="E19" s="76"/>
      <c r="F19" s="76"/>
      <c r="G19" s="77"/>
      <c r="H19" s="10" t="s">
        <v>24</v>
      </c>
      <c r="I19" s="81"/>
      <c r="J19" s="82"/>
      <c r="K19" s="82"/>
      <c r="L19" s="83"/>
    </row>
    <row r="20" spans="1:12" ht="28.5" customHeight="1" x14ac:dyDescent="0.3">
      <c r="A20" s="74"/>
      <c r="B20" s="75"/>
      <c r="C20" s="76"/>
      <c r="D20" s="76"/>
      <c r="E20" s="76"/>
      <c r="F20" s="76"/>
      <c r="G20" s="77"/>
      <c r="H20" s="10" t="s">
        <v>25</v>
      </c>
      <c r="I20" s="11"/>
      <c r="J20" s="12" t="s">
        <v>26</v>
      </c>
      <c r="K20" s="13"/>
      <c r="L20" s="13"/>
    </row>
    <row r="21" spans="1:12" ht="26.5" customHeight="1" x14ac:dyDescent="0.3">
      <c r="A21" s="74"/>
      <c r="B21" s="75"/>
      <c r="C21" s="76"/>
      <c r="D21" s="76"/>
      <c r="E21" s="76"/>
      <c r="F21" s="76"/>
      <c r="G21" s="77"/>
      <c r="H21" s="10" t="s">
        <v>27</v>
      </c>
      <c r="I21" s="11"/>
      <c r="J21" s="12" t="s">
        <v>28</v>
      </c>
      <c r="K21" s="13"/>
      <c r="L21" s="13"/>
    </row>
    <row r="22" spans="1:12" ht="79.5" customHeight="1" x14ac:dyDescent="0.3">
      <c r="A22" s="74"/>
      <c r="B22" s="75"/>
      <c r="C22" s="76"/>
      <c r="D22" s="76"/>
      <c r="E22" s="76"/>
      <c r="F22" s="76"/>
      <c r="G22" s="77"/>
      <c r="H22" s="10" t="s">
        <v>29</v>
      </c>
      <c r="I22" s="81"/>
      <c r="J22" s="82"/>
      <c r="K22" s="82"/>
      <c r="L22" s="83"/>
    </row>
    <row r="23" spans="1:12" ht="15.5" x14ac:dyDescent="0.3">
      <c r="A23" s="74"/>
      <c r="B23" s="75"/>
      <c r="C23" s="76"/>
      <c r="D23" s="76"/>
      <c r="E23" s="76"/>
      <c r="F23" s="76"/>
      <c r="G23" s="77"/>
      <c r="H23" s="10" t="s">
        <v>30</v>
      </c>
      <c r="I23" s="81"/>
      <c r="J23" s="82"/>
      <c r="K23" s="82"/>
      <c r="L23" s="83"/>
    </row>
    <row r="24" spans="1:12" ht="15.5" x14ac:dyDescent="0.3">
      <c r="A24" s="74"/>
      <c r="B24" s="75"/>
      <c r="C24" s="76"/>
      <c r="D24" s="76"/>
      <c r="E24" s="76"/>
      <c r="F24" s="76"/>
      <c r="G24" s="77"/>
      <c r="H24" s="10" t="s">
        <v>31</v>
      </c>
      <c r="I24" s="81"/>
      <c r="J24" s="82"/>
      <c r="K24" s="82"/>
      <c r="L24" s="83"/>
    </row>
    <row r="25" spans="1:12" ht="36.65" customHeight="1" thickBot="1" x14ac:dyDescent="0.35">
      <c r="A25" s="78"/>
      <c r="B25" s="79"/>
      <c r="C25" s="79"/>
      <c r="D25" s="79"/>
      <c r="E25" s="79"/>
      <c r="F25" s="79"/>
      <c r="G25" s="80"/>
      <c r="H25" s="14" t="s">
        <v>32</v>
      </c>
      <c r="I25" s="84"/>
      <c r="J25" s="85"/>
      <c r="K25" s="85"/>
      <c r="L25" s="86"/>
    </row>
  </sheetData>
  <protectedRanges>
    <protectedRange sqref="D1 A18:B18 I20:I21 I22:J25 I14:J19 G14:G17 D14:D17 L14:L25 C5:C12 G7:G12 L5:L12 J5:K12 K14:K25" name="Område1"/>
    <protectedRange sqref="C4:D4 D5:D12" name="Område1_1"/>
    <protectedRange sqref="E1:F1 E13:F14" name="Område1_3"/>
    <protectedRange sqref="F4:F12" name="Område1_1_2"/>
  </protectedRanges>
  <autoFilter ref="A3:M12" xr:uid="{00000000-0009-0000-0000-000000000000}">
    <filterColumn colId="7" showButton="0"/>
  </autoFilter>
  <sortState ref="C5:C14">
    <sortCondition ref="C5:C14"/>
  </sortState>
  <mergeCells count="33">
    <mergeCell ref="H6:I6"/>
    <mergeCell ref="D1:J1"/>
    <mergeCell ref="A2:G2"/>
    <mergeCell ref="I2:L2"/>
    <mergeCell ref="H3:I3"/>
    <mergeCell ref="A15:C15"/>
    <mergeCell ref="D15:G15"/>
    <mergeCell ref="I15:L15"/>
    <mergeCell ref="A13:G13"/>
    <mergeCell ref="H13:L13"/>
    <mergeCell ref="A14:C14"/>
    <mergeCell ref="D14:G14"/>
    <mergeCell ref="I14:L14"/>
    <mergeCell ref="H4:I4"/>
    <mergeCell ref="H5:I5"/>
    <mergeCell ref="H7:I7"/>
    <mergeCell ref="H12:I12"/>
    <mergeCell ref="H8:I8"/>
    <mergeCell ref="A18:G25"/>
    <mergeCell ref="I18:L18"/>
    <mergeCell ref="I19:L19"/>
    <mergeCell ref="I22:L22"/>
    <mergeCell ref="I23:L23"/>
    <mergeCell ref="I24:L24"/>
    <mergeCell ref="I25:L25"/>
    <mergeCell ref="A16:C16"/>
    <mergeCell ref="D16:G16"/>
    <mergeCell ref="I16:L16"/>
    <mergeCell ref="A17:C17"/>
    <mergeCell ref="D17:G17"/>
    <mergeCell ref="I17:L17"/>
    <mergeCell ref="H9:I9"/>
    <mergeCell ref="H10:I10"/>
  </mergeCells>
  <printOptions horizontalCentered="1"/>
  <pageMargins left="0.43307086614173229" right="0.43307086614173229" top="0.51181102362204722" bottom="0.51181102362204722" header="0.31496062992125984" footer="0.31496062992125984"/>
  <pageSetup paperSize="9" scale="45"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25"/>
  <sheetViews>
    <sheetView topLeftCell="A13" zoomScale="89" zoomScaleNormal="89" workbookViewId="0">
      <selection activeCell="D1" sqref="D1:H1"/>
    </sheetView>
  </sheetViews>
  <sheetFormatPr defaultColWidth="8.81640625" defaultRowHeight="13" x14ac:dyDescent="0.3"/>
  <cols>
    <col min="1" max="1" width="5" style="4" customWidth="1"/>
    <col min="2" max="2" width="15.453125" style="4" customWidth="1"/>
    <col min="3" max="3" width="57.54296875" style="4" customWidth="1"/>
    <col min="4" max="4" width="36.81640625" style="4" customWidth="1"/>
    <col min="5" max="5" width="13.81640625" style="4" customWidth="1"/>
    <col min="6" max="7" width="10.453125" style="4" customWidth="1"/>
    <col min="8" max="8" width="36.1796875" style="4" customWidth="1"/>
    <col min="9" max="9" width="22.81640625" style="4" customWidth="1"/>
    <col min="10" max="10" width="17.453125" style="4" customWidth="1"/>
    <col min="11" max="16384" width="8.81640625" style="4"/>
  </cols>
  <sheetData>
    <row r="1" spans="1:26" ht="40" customHeight="1" thickBot="1" x14ac:dyDescent="0.35">
      <c r="A1" s="15"/>
      <c r="B1" s="15"/>
      <c r="C1" s="59"/>
      <c r="D1" s="126" t="str">
        <f>'Annex A.1 Bid Form (Technical) '!D1:J1</f>
        <v>ITB reference number: _SDN_KRT_2023_003 Emergency Shelter Kit-LOT.02-GOLO</v>
      </c>
      <c r="E1" s="126"/>
      <c r="F1" s="126"/>
      <c r="G1" s="126"/>
      <c r="H1" s="126"/>
      <c r="I1" s="60"/>
      <c r="J1" s="36" t="s">
        <v>33</v>
      </c>
    </row>
    <row r="2" spans="1:26" x14ac:dyDescent="0.3">
      <c r="A2" s="132" t="s">
        <v>1</v>
      </c>
      <c r="B2" s="133"/>
      <c r="C2" s="134"/>
      <c r="D2" s="134"/>
      <c r="E2" s="135"/>
      <c r="F2" s="135"/>
      <c r="G2" s="136"/>
      <c r="H2" s="137" t="s">
        <v>2</v>
      </c>
      <c r="I2" s="138"/>
      <c r="J2" s="139"/>
    </row>
    <row r="3" spans="1:26" ht="26" x14ac:dyDescent="0.3">
      <c r="A3" s="16" t="s">
        <v>3</v>
      </c>
      <c r="B3" s="61" t="str">
        <f>'Annex A.1 Bid Form (Technical) '!B3</f>
        <v>Item</v>
      </c>
      <c r="C3" s="17" t="s">
        <v>4</v>
      </c>
      <c r="D3" s="17" t="s">
        <v>5</v>
      </c>
      <c r="E3" s="27" t="s">
        <v>6</v>
      </c>
      <c r="F3" s="58" t="s">
        <v>7</v>
      </c>
      <c r="G3" s="18" t="s">
        <v>8</v>
      </c>
      <c r="H3" s="16" t="s">
        <v>9</v>
      </c>
      <c r="I3" s="17" t="s">
        <v>34</v>
      </c>
      <c r="J3" s="18" t="s">
        <v>35</v>
      </c>
    </row>
    <row r="4" spans="1:26" s="26" customFormat="1" ht="124" customHeight="1" x14ac:dyDescent="0.35">
      <c r="A4" s="29">
        <f>'Annex A.1 Bid Form (Technical) '!A4</f>
        <v>1</v>
      </c>
      <c r="B4" s="62" t="str">
        <f>'Annex A.1 Bid Form (Technical) '!B4</f>
        <v>Sheba Poles</v>
      </c>
      <c r="C4" s="57" t="str">
        <f>'Annex A.1 Bid Form (Technical) '!C4</f>
        <v xml:space="preserve"> Not less than 2.5 meter length, Side Short Poles/Sheba (Y pole) (3" dia top to bottom, tolerance +- 2%)
The hardwood can be of Ban, Sahab or babanus tree, fresh local harvest, with bark unstripped, free from decay, insect attack, rot pockets any damages caused by handling and processing. </v>
      </c>
      <c r="D4" s="47" t="str">
        <f>'Annex A.1 Bid Form (Technical) '!D4</f>
        <v>لا يقل طوله عن 2.5 متر ، أعمدة قصيرة جانبية / شعبة على شكل Y  (3 بوصات من أعلى إلى أسفل ، التفاوت + - 2٪)
يمكن أن يكون الخشب الصلب من شجرة بان أو سحاب أو بابانوس ، مقطوعا محليًا حديثا، مع لحاء غير مقطوع ، وخالي من التعفن و الحشرات ، وتلف جيوب أي أضرار ناتجة عن المناولة والمعالجة.</v>
      </c>
      <c r="E4" s="63" t="str">
        <f>'Annex A.1 Bid Form (Technical) '!E4</f>
        <v>GOLO</v>
      </c>
      <c r="F4" s="63" t="str">
        <f>'Annex A.1 Bid Form (Technical) '!F4</f>
        <v>pcs</v>
      </c>
      <c r="G4" s="63">
        <f>'Annex A.1 Bid Form (Technical) '!G4</f>
        <v>3200</v>
      </c>
      <c r="J4" s="30"/>
      <c r="K4" s="28"/>
      <c r="L4" s="28"/>
      <c r="M4" s="28"/>
      <c r="N4" s="28"/>
      <c r="O4" s="28"/>
      <c r="P4" s="28"/>
      <c r="Q4" s="28"/>
      <c r="R4" s="28"/>
      <c r="S4" s="28"/>
      <c r="T4" s="28"/>
      <c r="U4" s="28"/>
      <c r="V4" s="28"/>
      <c r="W4" s="28"/>
      <c r="X4" s="28"/>
      <c r="Y4" s="28"/>
      <c r="Z4" s="28"/>
    </row>
    <row r="5" spans="1:26" s="26" customFormat="1" ht="117.5" customHeight="1" x14ac:dyDescent="0.35">
      <c r="A5" s="29">
        <f>'Annex A.1 Bid Form (Technical) '!A5</f>
        <v>2</v>
      </c>
      <c r="B5" s="62" t="str">
        <f>'Annex A.1 Bid Form (Technical) '!B5</f>
        <v>Wooden Poles</v>
      </c>
      <c r="C5" s="38" t="str">
        <f>'Annex A.1 Bid Form (Technical) '!C5</f>
        <v xml:space="preserve">Not less than 5.0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v>
      </c>
      <c r="D5" s="47" t="str">
        <f>'Annex A.1 Bid Form (Technical) '!D5</f>
        <v>لا يقل طوله عن 5.0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v>
      </c>
      <c r="E5" s="63" t="str">
        <f>'Annex A.1 Bid Form (Technical) '!E5</f>
        <v>GOLO</v>
      </c>
      <c r="F5" s="63" t="str">
        <f>'Annex A.1 Bid Form (Technical) '!F5</f>
        <v>pcs</v>
      </c>
      <c r="G5" s="63">
        <f>'Annex A.1 Bid Form (Technical) '!G5</f>
        <v>6800</v>
      </c>
      <c r="J5" s="30"/>
      <c r="K5" s="28"/>
      <c r="L5" s="28"/>
      <c r="M5" s="28"/>
      <c r="N5" s="28"/>
      <c r="O5" s="28"/>
      <c r="P5" s="28"/>
      <c r="Q5" s="28"/>
      <c r="R5" s="28"/>
      <c r="S5" s="28"/>
      <c r="T5" s="28"/>
      <c r="U5" s="28"/>
      <c r="V5" s="28"/>
      <c r="W5" s="28"/>
      <c r="X5" s="28"/>
      <c r="Y5" s="28"/>
      <c r="Z5" s="28"/>
    </row>
    <row r="6" spans="1:26" s="26" customFormat="1" ht="117.5" customHeight="1" x14ac:dyDescent="0.35">
      <c r="A6" s="29">
        <v>3</v>
      </c>
      <c r="B6" s="62" t="str">
        <f>'Annex A.1 Bid Form (Technical) '!B5</f>
        <v>Wooden Poles</v>
      </c>
      <c r="C6" s="38" t="str">
        <f>'Annex A.1 Bid Form (Technical) '!C6</f>
        <v xml:space="preserve">Not less than 3.5 meter length, Long Poles (3" dia top to bottom, tolerance +- 2%)
The wood can be of Ban, Sahab or babanus tree The hardwood can be of Ban, Sahab or babanus tree, fresh local harvest, with bark unstripped, free from decay, insect attack, rot pockets any damages caused by handling and processing. </v>
      </c>
      <c r="D6" s="47" t="str">
        <f>'Annex A.1 Bid Form (Technical) '!D6</f>
        <v>لا يقل طوله عن 3.5  متر ، أقطاب طويلة (3 بوصات من أعلى إلى أسفل ، التفاوت + - 2٪)
يمكن أن يكون الخشب من شجرة بان أو سحاب أو بابانوس. يمكن أن يكون الخشب الصلب من شجرة بان أو سحاب أو بابانوس ، حصاد محلي طازج ، مع لحاء غير مقطوع ، خالي من التعفن ، هجوم الحشرات ، جيوب العفن ، أي أضرار ناتجة عن المناولة والمعالجة</v>
      </c>
      <c r="E6" s="63" t="str">
        <f>'Annex A.1 Bid Form (Technical) '!E6</f>
        <v>GOLO</v>
      </c>
      <c r="F6" s="64" t="str">
        <f>'Annex A.1 Bid Form (Technical) '!F6</f>
        <v>pcs</v>
      </c>
      <c r="G6" s="63">
        <f>'Annex A.1 Bid Form (Technical) '!G6</f>
        <v>6000</v>
      </c>
      <c r="J6" s="30"/>
      <c r="K6" s="28"/>
      <c r="L6" s="28"/>
      <c r="M6" s="28"/>
      <c r="N6" s="28"/>
      <c r="O6" s="28"/>
      <c r="P6" s="28"/>
      <c r="Q6" s="28"/>
      <c r="R6" s="28"/>
      <c r="S6" s="28"/>
      <c r="T6" s="28"/>
      <c r="U6" s="28"/>
      <c r="V6" s="28"/>
      <c r="W6" s="28"/>
      <c r="X6" s="28"/>
      <c r="Y6" s="28"/>
      <c r="Z6" s="28"/>
    </row>
    <row r="7" spans="1:26" s="26" customFormat="1" ht="87" x14ac:dyDescent="0.35">
      <c r="A7" s="29">
        <f>'Annex A.1 Bid Form (Technical) '!A7</f>
        <v>4</v>
      </c>
      <c r="B7" s="62" t="str">
        <f>'Annex A.1 Bid Form (Technical) '!B7</f>
        <v>Bamboo Sticks</v>
      </c>
      <c r="C7" s="38" t="str">
        <f>'Annex A.1 Bid Form (Technical) '!C7</f>
        <v xml:space="preserve">Not less than 4.0 meter length, Bamboo Stick  (@ 2" dia top to bottom, tolerance +- 2%) for Curved Roof @ 20cm
Bamboo should free from decay, insect attack, rot pockets any damages caused by handling and processing. </v>
      </c>
      <c r="D7" s="48" t="str">
        <f>'Annex A.1 Bid Form (Technical) '!D7</f>
        <v>لا يقل طوله عن 4.0 متر ، عصا من الخيزران (القطر 2 " من أعلى إلى أسفل ، تفاوت + - 2٪) للسقف المنحني  20 سم
يجب أن يكون الخيزران خاليًا من التعفن وهجوم الحشرات وتعفن الجيوب وأي أضرار ناتجة عن المناولة والمعالجةز</v>
      </c>
      <c r="E7" s="63" t="str">
        <f>'Annex A.1 Bid Form (Technical) '!E7</f>
        <v>GOLO</v>
      </c>
      <c r="F7" s="63" t="str">
        <f>'Annex A.1 Bid Form (Technical) '!F7</f>
        <v>pcs</v>
      </c>
      <c r="G7" s="63">
        <f>'Annex A.1 Bid Form (Technical) '!G7</f>
        <v>2400</v>
      </c>
      <c r="J7" s="30"/>
      <c r="K7" s="28"/>
      <c r="L7" s="28"/>
      <c r="M7" s="28"/>
      <c r="N7" s="28"/>
      <c r="O7" s="28"/>
      <c r="P7" s="28"/>
      <c r="Q7" s="28"/>
      <c r="R7" s="28"/>
      <c r="S7" s="28"/>
      <c r="T7" s="28"/>
      <c r="U7" s="28"/>
      <c r="V7" s="28"/>
      <c r="W7" s="28"/>
      <c r="X7" s="28"/>
      <c r="Y7" s="28"/>
      <c r="Z7" s="28"/>
    </row>
    <row r="8" spans="1:26" s="26" customFormat="1" ht="154.5" customHeight="1" x14ac:dyDescent="0.35">
      <c r="A8" s="29">
        <f>'Annex A.1 Bid Form (Technical) '!A8</f>
        <v>5</v>
      </c>
      <c r="B8" s="62" t="str">
        <f>'Annex A.1 Bid Form (Technical) '!B8</f>
        <v>Plastic sheet</v>
      </c>
      <c r="C8" s="38" t="str">
        <f>'Annex A.1 Bid Form (Technical) '!C8</f>
        <v>Type: Tarpaulin with Blue strips and eyelets, waterproof, rotproof and UV-resistant Reinforced plastic tarpaulin, Made of woven high density black polyethylene (HDPE) fibers, warp x weft, laminated on both sides with low density polyethylene (LDPE) coating 
Colour: White
Size:4.00 x 6.00 m ±1%
Net Weight: minimum 2.70 kg</v>
      </c>
      <c r="D8" s="47" t="str">
        <f>'Annex A.1 Bid Form (Technical) '!D8</f>
        <v xml:space="preserve">االنوع: مشمع ذو شرائط وثقوب زرقاء ، مقاوم للماء ، ومقاوم للعفن ومقاوم للأشعة فوق البنفسجية ، مصنوع من ألياف البولي إيثيلين الأسود عالية الكثافة ، السداء × اللحمة ، مغلف على كلا الجانبين بطبقة من البولي إيثيلين منخفض الكثافة 
اللون: أبيض
الحجم: 4.00 × 6.00 م ± 1٪
الوزن الصافي: 2.70 كجم كحد أدنى
التعبئة: 5 قطع لكل طرد </v>
      </c>
      <c r="E8" s="63" t="str">
        <f>'Annex A.1 Bid Form (Technical) '!E8</f>
        <v>GOLO</v>
      </c>
      <c r="F8" s="63" t="str">
        <f>'Annex A.1 Bid Form (Technical) '!F8</f>
        <v>pcs</v>
      </c>
      <c r="G8" s="63">
        <f>'Annex A.1 Bid Form (Technical) '!G8</f>
        <v>2000</v>
      </c>
      <c r="J8" s="30"/>
      <c r="K8" s="28"/>
      <c r="L8" s="28"/>
      <c r="M8" s="28"/>
      <c r="N8" s="28"/>
      <c r="O8" s="28"/>
      <c r="P8" s="28"/>
      <c r="Q8" s="28"/>
      <c r="R8" s="28"/>
      <c r="S8" s="28"/>
      <c r="T8" s="28"/>
      <c r="U8" s="28"/>
      <c r="V8" s="28"/>
      <c r="W8" s="28"/>
      <c r="X8" s="28"/>
      <c r="Y8" s="28"/>
      <c r="Z8" s="28"/>
    </row>
    <row r="9" spans="1:26" s="26" customFormat="1" ht="51" customHeight="1" x14ac:dyDescent="0.35">
      <c r="A9" s="29">
        <f>'Annex A.1 Bid Form (Technical) '!A9</f>
        <v>6</v>
      </c>
      <c r="B9" s="62" t="str">
        <f>'Annex A.1 Bid Form (Technical) '!B9</f>
        <v>Hazeer/Reed Rush</v>
      </c>
      <c r="C9" s="38" t="str">
        <f>'Annex A.1 Bid Form (Technical) '!C9</f>
        <v>Hazeer/Reed Rush Mat for walls/sides (Good quality for Bamboo Stick slice for Roof )</v>
      </c>
      <c r="D9" s="47" t="str">
        <f>'Annex A.1 Bid Form (Technical) '!D9</f>
        <v>حصيرة للجدران / الجوانب (نوعية جيدة لعصا الخيزران للسقف)</v>
      </c>
      <c r="E9" s="63" t="str">
        <f>'Annex A.1 Bid Form (Technical) '!E9</f>
        <v>GOLO</v>
      </c>
      <c r="F9" s="63" t="str">
        <f>'Annex A.1 Bid Form (Technical) '!F9</f>
        <v>Bundle</v>
      </c>
      <c r="G9" s="63">
        <f>'Annex A.1 Bid Form (Technical) '!G9</f>
        <v>1200</v>
      </c>
      <c r="J9" s="30"/>
      <c r="K9" s="28"/>
      <c r="L9" s="28"/>
      <c r="M9" s="28"/>
      <c r="N9" s="28"/>
      <c r="O9" s="28"/>
      <c r="P9" s="28"/>
      <c r="Q9" s="28"/>
      <c r="R9" s="28"/>
      <c r="S9" s="28"/>
      <c r="T9" s="28"/>
      <c r="U9" s="28"/>
      <c r="V9" s="28"/>
      <c r="W9" s="28"/>
      <c r="X9" s="28"/>
      <c r="Y9" s="28"/>
      <c r="Z9" s="28"/>
    </row>
    <row r="10" spans="1:26" s="26" customFormat="1" ht="54.5" customHeight="1" x14ac:dyDescent="0.35">
      <c r="A10" s="29">
        <f>'Annex A.1 Bid Form (Technical) '!A10</f>
        <v>7</v>
      </c>
      <c r="B10" s="62" t="str">
        <f>'Annex A.1 Bid Form (Technical) '!B10</f>
        <v>Jamaica Rope</v>
      </c>
      <c r="C10" s="38" t="str">
        <f>'Annex A.1 Bid Form (Technical) '!C10</f>
        <v xml:space="preserve"> Locally Produced Rope (Jamica)</v>
      </c>
      <c r="D10" s="47" t="str">
        <f>'Annex A.1 Bid Form (Technical) '!D10</f>
        <v xml:space="preserve">حبال تستخرج من اطارات العربات  (الاسم المحلي قرنق-جاميكا) </v>
      </c>
      <c r="E10" s="63" t="str">
        <f>'Annex A.1 Bid Form (Technical) '!E10</f>
        <v>GOLO</v>
      </c>
      <c r="F10" s="63" t="str">
        <f>'Annex A.1 Bid Form (Technical) '!F10</f>
        <v>Bundle</v>
      </c>
      <c r="G10" s="63">
        <f>'Annex A.1 Bid Form (Technical) '!G10</f>
        <v>800</v>
      </c>
      <c r="J10" s="30"/>
      <c r="K10" s="28"/>
      <c r="L10" s="28"/>
      <c r="M10" s="28"/>
      <c r="N10" s="28"/>
      <c r="O10" s="28"/>
      <c r="P10" s="28"/>
      <c r="Q10" s="28"/>
      <c r="R10" s="28"/>
      <c r="S10" s="28"/>
      <c r="T10" s="28"/>
      <c r="U10" s="28"/>
      <c r="V10" s="28"/>
      <c r="W10" s="28"/>
      <c r="X10" s="28"/>
      <c r="Y10" s="28"/>
      <c r="Z10" s="28"/>
    </row>
    <row r="11" spans="1:26" s="26" customFormat="1" ht="54.5" customHeight="1" x14ac:dyDescent="0.35">
      <c r="A11" s="29">
        <f>'Annex A.1 Bid Form (Technical) '!A11</f>
        <v>8</v>
      </c>
      <c r="B11" s="62" t="str">
        <f>'Annex A.1 Bid Form (Technical) '!B11</f>
        <v>Wood Saw</v>
      </c>
      <c r="C11" s="38" t="str">
        <f>'Annex A.1 Bid Form (Technical) '!C11</f>
        <v xml:space="preserve">Wood Saw
2 feet long stainless steel blade with smooth wooden handle </v>
      </c>
      <c r="D11" s="47" t="str">
        <f>'Annex A.1 Bid Form (Technical) '!D11</f>
        <v>منشارمن الخشب شفرة من الفولاذ المقاوم للصدأ بطول 2 قدم بمقبض خشبي أملس</v>
      </c>
      <c r="E11" s="63" t="str">
        <f>'Annex A.1 Bid Form (Technical) '!E11</f>
        <v>GOLO</v>
      </c>
      <c r="F11" s="64" t="str">
        <f>'Annex A.1 Bid Form (Technical) '!F11</f>
        <v>pcs</v>
      </c>
      <c r="G11" s="63">
        <f>'Annex A.1 Bid Form (Technical) '!G11</f>
        <v>400</v>
      </c>
      <c r="J11" s="30"/>
      <c r="K11" s="28"/>
      <c r="L11" s="28"/>
      <c r="M11" s="28"/>
      <c r="N11" s="28"/>
      <c r="O11" s="28"/>
      <c r="P11" s="28"/>
      <c r="Q11" s="28"/>
      <c r="R11" s="28"/>
      <c r="S11" s="28"/>
      <c r="T11" s="28"/>
      <c r="U11" s="28"/>
      <c r="V11" s="28"/>
      <c r="W11" s="28"/>
      <c r="X11" s="28"/>
      <c r="Y11" s="28"/>
      <c r="Z11" s="28"/>
    </row>
    <row r="12" spans="1:26" s="26" customFormat="1" ht="40.5" customHeight="1" x14ac:dyDescent="0.35">
      <c r="A12" s="29">
        <f>'Annex A.1 Bid Form (Technical) '!A12</f>
        <v>9</v>
      </c>
      <c r="B12" s="62" t="str">
        <f>'Annex A.1 Bid Form (Technical) '!B12</f>
        <v>Shovel</v>
      </c>
      <c r="C12" s="38" t="str">
        <f>'Annex A.1 Bid Form (Technical) '!C12</f>
        <v xml:space="preserve">Shovel (Complete) heavy duty good quality </v>
      </c>
      <c r="D12" s="47" t="str">
        <f>'Annex A.1 Bid Form (Technical) '!D12</f>
        <v>مجرفة (كاملة) الثقيلة ذات نوعية جيدة الاسم المحلي كوريك</v>
      </c>
      <c r="E12" s="63" t="str">
        <f>'Annex A.1 Bid Form (Technical) '!E12</f>
        <v>GOLO</v>
      </c>
      <c r="F12" s="63" t="str">
        <f>'Annex A.1 Bid Form (Technical) '!F12</f>
        <v>pcs</v>
      </c>
      <c r="G12" s="63">
        <f>'Annex A.1 Bid Form (Technical) '!G12</f>
        <v>400</v>
      </c>
      <c r="J12" s="30"/>
      <c r="K12" s="28"/>
      <c r="L12" s="28"/>
      <c r="M12" s="28"/>
      <c r="N12" s="28"/>
      <c r="O12" s="28"/>
      <c r="P12" s="28"/>
      <c r="Q12" s="28"/>
      <c r="R12" s="28"/>
      <c r="S12" s="28"/>
      <c r="T12" s="28"/>
      <c r="U12" s="28"/>
      <c r="V12" s="28"/>
      <c r="W12" s="28"/>
      <c r="X12" s="28"/>
      <c r="Y12" s="28"/>
      <c r="Z12" s="28"/>
    </row>
    <row r="13" spans="1:26" x14ac:dyDescent="0.3">
      <c r="A13" s="140" t="s">
        <v>36</v>
      </c>
      <c r="B13" s="141"/>
      <c r="C13" s="142"/>
      <c r="D13" s="142"/>
      <c r="E13" s="142"/>
      <c r="F13" s="142"/>
      <c r="G13" s="142"/>
      <c r="H13" s="142"/>
      <c r="I13" s="21" t="s">
        <v>37</v>
      </c>
      <c r="J13" s="31">
        <f>SUM(J4:J12)</f>
        <v>0</v>
      </c>
    </row>
    <row r="14" spans="1:26" ht="26" x14ac:dyDescent="0.3">
      <c r="A14" s="140"/>
      <c r="B14" s="141"/>
      <c r="C14" s="142"/>
      <c r="D14" s="142"/>
      <c r="E14" s="142"/>
      <c r="F14" s="142"/>
      <c r="G14" s="142"/>
      <c r="H14" s="142"/>
      <c r="I14" s="22" t="s">
        <v>38</v>
      </c>
      <c r="J14" s="32"/>
    </row>
    <row r="15" spans="1:26" ht="13.5" thickBot="1" x14ac:dyDescent="0.35">
      <c r="A15" s="140"/>
      <c r="B15" s="141"/>
      <c r="C15" s="142"/>
      <c r="D15" s="142"/>
      <c r="E15" s="142"/>
      <c r="F15" s="142"/>
      <c r="G15" s="142"/>
      <c r="H15" s="142"/>
      <c r="I15" s="23" t="s">
        <v>35</v>
      </c>
      <c r="J15" s="33">
        <f>J13+J14</f>
        <v>0</v>
      </c>
    </row>
    <row r="16" spans="1:26" x14ac:dyDescent="0.3">
      <c r="A16" s="137" t="s">
        <v>1</v>
      </c>
      <c r="B16" s="138"/>
      <c r="C16" s="138"/>
      <c r="D16" s="138"/>
      <c r="E16" s="138"/>
      <c r="F16" s="138"/>
      <c r="G16" s="138"/>
      <c r="H16" s="137" t="s">
        <v>2</v>
      </c>
      <c r="I16" s="138"/>
      <c r="J16" s="143"/>
    </row>
    <row r="17" spans="1:10" ht="32.15" customHeight="1" x14ac:dyDescent="0.3">
      <c r="A17" s="127" t="s">
        <v>17</v>
      </c>
      <c r="B17" s="128"/>
      <c r="C17" s="129"/>
      <c r="D17" s="130" t="str">
        <f>+'Annex A.1 Bid Form (Technical) '!D16</f>
        <v>GOLO-DRC Sudan, warehouse</v>
      </c>
      <c r="E17" s="131"/>
      <c r="F17" s="131"/>
      <c r="G17" s="131"/>
      <c r="H17" s="24" t="s">
        <v>18</v>
      </c>
      <c r="I17" s="125"/>
      <c r="J17" s="125"/>
    </row>
    <row r="18" spans="1:10" ht="18" customHeight="1" x14ac:dyDescent="0.3">
      <c r="A18" s="127" t="s">
        <v>19</v>
      </c>
      <c r="B18" s="128"/>
      <c r="C18" s="129"/>
      <c r="D18" s="130" t="str">
        <f>+'Annex A.1 Bid Form (Technical) '!D17</f>
        <v>90 days after closing of ITB</v>
      </c>
      <c r="E18" s="131"/>
      <c r="F18" s="131"/>
      <c r="G18" s="131"/>
      <c r="H18" s="24" t="s">
        <v>21</v>
      </c>
      <c r="I18" s="125"/>
      <c r="J18" s="125"/>
    </row>
    <row r="19" spans="1:10" ht="21" customHeight="1" thickBot="1" x14ac:dyDescent="0.35">
      <c r="A19" s="108" t="s">
        <v>39</v>
      </c>
      <c r="B19" s="109"/>
      <c r="C19" s="110"/>
      <c r="D19" s="111" t="s">
        <v>51</v>
      </c>
      <c r="E19" s="112"/>
      <c r="F19" s="112"/>
      <c r="G19" s="113"/>
      <c r="H19" s="24" t="s">
        <v>40</v>
      </c>
      <c r="I19" s="114"/>
      <c r="J19" s="114"/>
    </row>
    <row r="20" spans="1:10" ht="25" customHeight="1" x14ac:dyDescent="0.3">
      <c r="A20" s="115" t="str">
        <f>+'Annex A.1 Bid Form (Technical) '!A18</f>
        <v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v>
      </c>
      <c r="B20" s="116"/>
      <c r="C20" s="116"/>
      <c r="D20" s="116"/>
      <c r="E20" s="116"/>
      <c r="F20" s="116"/>
      <c r="G20" s="117"/>
      <c r="H20" s="24" t="s">
        <v>23</v>
      </c>
      <c r="I20" s="125"/>
      <c r="J20" s="125"/>
    </row>
    <row r="21" spans="1:10" ht="39" customHeight="1" x14ac:dyDescent="0.3">
      <c r="A21" s="118"/>
      <c r="B21" s="119"/>
      <c r="C21" s="120"/>
      <c r="D21" s="120"/>
      <c r="E21" s="120"/>
      <c r="F21" s="120"/>
      <c r="G21" s="121"/>
      <c r="H21" s="24" t="s">
        <v>29</v>
      </c>
      <c r="I21" s="125"/>
      <c r="J21" s="125"/>
    </row>
    <row r="22" spans="1:10" ht="22.5" customHeight="1" x14ac:dyDescent="0.3">
      <c r="A22" s="118"/>
      <c r="B22" s="119"/>
      <c r="C22" s="120"/>
      <c r="D22" s="120"/>
      <c r="E22" s="120"/>
      <c r="F22" s="120"/>
      <c r="G22" s="121"/>
      <c r="H22" s="24" t="s">
        <v>30</v>
      </c>
      <c r="I22" s="125"/>
      <c r="J22" s="125"/>
    </row>
    <row r="23" spans="1:10" ht="18.649999999999999" customHeight="1" x14ac:dyDescent="0.3">
      <c r="A23" s="118"/>
      <c r="B23" s="119"/>
      <c r="C23" s="120"/>
      <c r="D23" s="120"/>
      <c r="E23" s="120"/>
      <c r="F23" s="120"/>
      <c r="G23" s="121"/>
      <c r="H23" s="24" t="s">
        <v>41</v>
      </c>
      <c r="I23" s="125"/>
      <c r="J23" s="125"/>
    </row>
    <row r="24" spans="1:10" ht="46" customHeight="1" x14ac:dyDescent="0.3">
      <c r="A24" s="118"/>
      <c r="B24" s="119"/>
      <c r="C24" s="120"/>
      <c r="D24" s="120"/>
      <c r="E24" s="120"/>
      <c r="F24" s="120"/>
      <c r="G24" s="121"/>
      <c r="H24" s="24" t="s">
        <v>31</v>
      </c>
      <c r="I24" s="125"/>
      <c r="J24" s="125"/>
    </row>
    <row r="25" spans="1:10" ht="68.5" customHeight="1" thickBot="1" x14ac:dyDescent="0.35">
      <c r="A25" s="122"/>
      <c r="B25" s="123"/>
      <c r="C25" s="123"/>
      <c r="D25" s="123"/>
      <c r="E25" s="123"/>
      <c r="F25" s="123"/>
      <c r="G25" s="124"/>
      <c r="H25" s="35" t="s">
        <v>32</v>
      </c>
      <c r="I25" s="125"/>
      <c r="J25" s="125"/>
    </row>
  </sheetData>
  <protectedRanges>
    <protectedRange sqref="J14 D19 A20:B20 I21:J25 D1 I4:I12" name="Område1"/>
    <protectedRange sqref="E1:F1 E13:F16" name="Område1_3"/>
  </protectedRanges>
  <mergeCells count="22">
    <mergeCell ref="D1:H1"/>
    <mergeCell ref="A17:C17"/>
    <mergeCell ref="D17:G17"/>
    <mergeCell ref="I17:J17"/>
    <mergeCell ref="A18:C18"/>
    <mergeCell ref="D18:G18"/>
    <mergeCell ref="I18:J18"/>
    <mergeCell ref="A2:G2"/>
    <mergeCell ref="H2:J2"/>
    <mergeCell ref="A13:H15"/>
    <mergeCell ref="A16:G16"/>
    <mergeCell ref="H16:J16"/>
    <mergeCell ref="A19:C19"/>
    <mergeCell ref="D19:G19"/>
    <mergeCell ref="I19:J19"/>
    <mergeCell ref="A20:G25"/>
    <mergeCell ref="I20:J20"/>
    <mergeCell ref="I21:J21"/>
    <mergeCell ref="I22:J22"/>
    <mergeCell ref="I23:J23"/>
    <mergeCell ref="I24:J24"/>
    <mergeCell ref="I25:J25"/>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139583094525418E18ADE956984978" ma:contentTypeVersion="14" ma:contentTypeDescription="Create a new document." ma:contentTypeScope="" ma:versionID="164bf3d9deac111241cb37affcbf6d28">
  <xsd:schema xmlns:xsd="http://www.w3.org/2001/XMLSchema" xmlns:xs="http://www.w3.org/2001/XMLSchema" xmlns:p="http://schemas.microsoft.com/office/2006/metadata/properties" xmlns:ns2="f892a547-54b2-4c3e-b062-2cef2cebf810" xmlns:ns3="df39d53a-21ec-4f19-b819-c17052708e15" targetNamespace="http://schemas.microsoft.com/office/2006/metadata/properties" ma:root="true" ma:fieldsID="7b079352eb6ba561a6c20b705576de8b" ns2:_="" ns3:_="">
    <xsd:import namespace="f892a547-54b2-4c3e-b062-2cef2cebf810"/>
    <xsd:import namespace="df39d53a-21ec-4f19-b819-c17052708e15"/>
    <xsd:element name="properties">
      <xsd:complexType>
        <xsd:sequence>
          <xsd:element name="documentManagement">
            <xsd:complexType>
              <xsd:all>
                <xsd:element ref="ns2:CaseOfficer" minOccurs="0"/>
                <xsd:element ref="ns2:Donor" minOccurs="0"/>
                <xsd:element ref="ns2:PRDescription" minOccurs="0"/>
                <xsd:element ref="ns2:DerogationApplicable" minOccurs="0"/>
                <xsd:element ref="ns2:test" minOccurs="0"/>
                <xsd:element ref="ns2:MediaServiceMetadata" minOccurs="0"/>
                <xsd:element ref="ns2:MediaServiceFastMetadata" minOccurs="0"/>
                <xsd:element ref="ns2:ITB_x002f_RFQ"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2a547-54b2-4c3e-b062-2cef2cebf810" elementFormDefault="qualified">
    <xsd:import namespace="http://schemas.microsoft.com/office/2006/documentManagement/types"/>
    <xsd:import namespace="http://schemas.microsoft.com/office/infopath/2007/PartnerControls"/>
    <xsd:element name="CaseOfficer" ma:index="8" nillable="true" ma:displayName="Case Officer" ma:format="Dropdown" ma:list="UserInfo" ma:SharePointGroup="0" ma:internalName="CaseOffic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nor" ma:index="9" nillable="true" ma:displayName="Donor" ma:format="Dropdown" ma:internalName="Donor">
      <xsd:simpleType>
        <xsd:restriction base="dms:Text">
          <xsd:maxLength value="255"/>
        </xsd:restriction>
      </xsd:simpleType>
    </xsd:element>
    <xsd:element name="PRDescription" ma:index="10" nillable="true" ma:displayName="PR Description " ma:format="Dropdown" ma:internalName="PRDescription">
      <xsd:simpleType>
        <xsd:restriction base="dms:Text">
          <xsd:maxLength value="255"/>
        </xsd:restriction>
      </xsd:simpleType>
    </xsd:element>
    <xsd:element name="DerogationApplicable" ma:index="11" nillable="true" ma:displayName="Derogation Applicable " ma:default="0" ma:format="Dropdown" ma:internalName="DerogationApplicable">
      <xsd:simpleType>
        <xsd:restriction base="dms:Boolean"/>
      </xsd:simpleType>
    </xsd:element>
    <xsd:element name="test" ma:index="12" nillable="true" ma:displayName="test" ma:format="Dropdown" ma:internalName="test">
      <xsd:simpleType>
        <xsd:restriction base="dms:Choice">
          <xsd:enumeration value="red"/>
          <xsd:enumeration value="yello"/>
          <xsd:enumeration value="Choice 3"/>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ITB_x002f_RFQ" ma:index="15" nillable="true" ma:displayName="ITB/RFP/RFQ" ma:format="Dropdown" ma:internalName="ITB_x002f_RFQ">
      <xsd:simpleType>
        <xsd:restriction base="dms:Text">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9d53a-21ec-4f19-b819-c17052708e1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9c546ae-18a6-41b8-9fc5-b3e8ee5e73f6}" ma:internalName="TaxCatchAll" ma:showField="CatchAllData" ma:web="df39d53a-21ec-4f19-b819-c17052708e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rogationApplicable xmlns="f892a547-54b2-4c3e-b062-2cef2cebf810">false</DerogationApplicable>
    <CaseOfficer xmlns="f892a547-54b2-4c3e-b062-2cef2cebf810">
      <UserInfo>
        <DisplayName/>
        <AccountId xsi:nil="true"/>
        <AccountType/>
      </UserInfo>
    </CaseOfficer>
    <Donor xmlns="f892a547-54b2-4c3e-b062-2cef2cebf810" xsi:nil="true"/>
    <TaxCatchAll xmlns="df39d53a-21ec-4f19-b819-c17052708e15" xsi:nil="true"/>
    <PRDescription xmlns="f892a547-54b2-4c3e-b062-2cef2cebf810" xsi:nil="true"/>
    <ITB_x002f_RFQ xmlns="f892a547-54b2-4c3e-b062-2cef2cebf810" xsi:nil="true"/>
    <test xmlns="f892a547-54b2-4c3e-b062-2cef2cebf810" xsi:nil="true"/>
    <lcf76f155ced4ddcb4097134ff3c332f xmlns="f892a547-54b2-4c3e-b062-2cef2cebf81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B3C920-FDDF-44EE-ADC5-BD9E0C588C5A}"/>
</file>

<file path=customXml/itemProps2.xml><?xml version="1.0" encoding="utf-8"?>
<ds:datastoreItem xmlns:ds="http://schemas.openxmlformats.org/officeDocument/2006/customXml" ds:itemID="{61BF9F23-831D-4628-9941-8A2400C8F5ED}">
  <ds:schemaRefs>
    <ds:schemaRef ds:uri="http://schemas.microsoft.com/sharepoint/v3/contenttype/forms"/>
  </ds:schemaRefs>
</ds:datastoreItem>
</file>

<file path=customXml/itemProps3.xml><?xml version="1.0" encoding="utf-8"?>
<ds:datastoreItem xmlns:ds="http://schemas.openxmlformats.org/officeDocument/2006/customXml" ds:itemID="{E31199FC-4F7B-41C4-BDF6-5AA173ED8EC6}">
  <ds:schemaRefs>
    <ds:schemaRef ds:uri="http://purl.org/dc/terms/"/>
    <ds:schemaRef ds:uri="b09588d6-5115-45d8-9f7f-d90767a8c0f6"/>
    <ds:schemaRef ds:uri="http://schemas.microsoft.com/office/infopath/2007/PartnerControls"/>
    <ds:schemaRef ds:uri="http://purl.org/dc/elements/1.1/"/>
    <ds:schemaRef ds:uri="http://schemas.microsoft.com/office/2006/documentManagement/types"/>
    <ds:schemaRef ds:uri="http://purl.org/dc/dcmitype/"/>
    <ds:schemaRef ds:uri="http://schemas.openxmlformats.org/package/2006/metadata/core-properties"/>
    <ds:schemaRef ds:uri="182793e2-e61c-4d63-ab83-3bc6a42d1d3c"/>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Annex A.1 Bid Form (Technical) </vt:lpstr>
      <vt:lpstr>Annex A.2  Bid Form (Financial)</vt:lpstr>
      <vt:lpstr>'Annex A.1 Bid Form (Technical)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2023-03-13T15:24:38Z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0x0101002D139583094525418E18ADE956984978</vt:lpwstr>
  </property>
  <property fmtid="{D5CDD505-2E9C-101B-9397-08002B2CF9AE}" pid="3" name="MediaServiceImageTags">
    <vt:lpwstr/>
  </property>
</Properties>
</file>